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:\BUSOFF\COMMON\Purchasing\RFP's\FY 25\RFP #25-04 - Copiers\"/>
    </mc:Choice>
  </mc:AlternateContent>
  <xr:revisionPtr revIDLastSave="0" documentId="13_ncr:1_{44C1D7C4-D16A-4F98-90FF-80D2F51FE1CE}" xr6:coauthVersionLast="47" xr6:coauthVersionMax="47" xr10:uidLastSave="{00000000-0000-0000-0000-000000000000}"/>
  <bookViews>
    <workbookView xWindow="28680" yWindow="-120" windowWidth="29040" windowHeight="15720" xr2:uid="{83A37F46-B815-4467-AAB0-52C5CB97217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1" i="1" l="1"/>
  <c r="E61" i="1"/>
  <c r="F68" i="1" l="1"/>
  <c r="E68" i="1"/>
  <c r="B70" i="1" s="1"/>
  <c r="D64" i="1"/>
  <c r="D68" i="1" s="1"/>
  <c r="D11" i="1"/>
  <c r="D10" i="1"/>
  <c r="D9" i="1"/>
  <c r="D8" i="1"/>
  <c r="D7" i="1"/>
  <c r="D6" i="1"/>
  <c r="D5" i="1"/>
  <c r="D61" i="1" l="1"/>
  <c r="B71" i="1"/>
</calcChain>
</file>

<file path=xl/sharedStrings.xml><?xml version="1.0" encoding="utf-8"?>
<sst xmlns="http://schemas.openxmlformats.org/spreadsheetml/2006/main" count="188" uniqueCount="136">
  <si>
    <t>Serial</t>
  </si>
  <si>
    <t>Model</t>
  </si>
  <si>
    <t>Location</t>
  </si>
  <si>
    <t>Jan-Dec Total</t>
  </si>
  <si>
    <t>Total Color Clicks</t>
  </si>
  <si>
    <t>3BB01530</t>
  </si>
  <si>
    <t>imageRUNNER ADVANCE DX C5740i</t>
  </si>
  <si>
    <t>SHERMAN RM 103</t>
  </si>
  <si>
    <t>3BB01836</t>
  </si>
  <si>
    <t>CTE</t>
  </si>
  <si>
    <t>3BB01851</t>
  </si>
  <si>
    <t>MHS 259 NURSING</t>
  </si>
  <si>
    <t>XTD03075</t>
  </si>
  <si>
    <t>imageRUNNER ADVANCE C3530I II</t>
  </si>
  <si>
    <t>HEADSTART HARDING CENTER</t>
  </si>
  <si>
    <t>XTZ01801</t>
  </si>
  <si>
    <t>imageRUNNER ADVANCE C5560I II</t>
  </si>
  <si>
    <t>WORK FORCE TRAINING WTC 109</t>
  </si>
  <si>
    <t>XUW03932</t>
  </si>
  <si>
    <t>imageRUNNER ADVANCE C5535I II</t>
  </si>
  <si>
    <t>Business Office LKH 111</t>
  </si>
  <si>
    <t>XUW08671</t>
  </si>
  <si>
    <t>AAA</t>
  </si>
  <si>
    <t>XVZ03050</t>
  </si>
  <si>
    <t>imageRUNNER ADVANCE 4535I II</t>
  </si>
  <si>
    <t>HEALTH PROFESSIONS MHS 156</t>
  </si>
  <si>
    <t>XVZ03054</t>
  </si>
  <si>
    <t>REGISTRAR</t>
  </si>
  <si>
    <t>XVZ03060</t>
  </si>
  <si>
    <t>LKH Admissions</t>
  </si>
  <si>
    <t>XVZ03073</t>
  </si>
  <si>
    <t>LHK 114 Sarah/April</t>
  </si>
  <si>
    <t>XVZ03358</t>
  </si>
  <si>
    <t>SEITER HALL CEA RM 100</t>
  </si>
  <si>
    <t>XVZ03432</t>
  </si>
  <si>
    <t>WIN 132</t>
  </si>
  <si>
    <t>XVZ03433</t>
  </si>
  <si>
    <t>CLC LKH132A</t>
  </si>
  <si>
    <t>XVZ03435</t>
  </si>
  <si>
    <t>Molstad RM 209 Comm/SocSci</t>
  </si>
  <si>
    <t>XVZ03436</t>
  </si>
  <si>
    <t>Hedlund Main floor</t>
  </si>
  <si>
    <t>XVZ03437</t>
  </si>
  <si>
    <t xml:space="preserve">LEE KILDOW ENGLISH DEPT 2ND FLOOR </t>
  </si>
  <si>
    <t>XVZ03438</t>
  </si>
  <si>
    <t>LIBRARY</t>
  </si>
  <si>
    <t>XVZ03439</t>
  </si>
  <si>
    <t>MEYER HEALTH SCIENCE ROOM #250</t>
  </si>
  <si>
    <t>XVZ03441</t>
  </si>
  <si>
    <t>Patrol Academy</t>
  </si>
  <si>
    <t>XVZ03443</t>
  </si>
  <si>
    <t>HEADSTART BONNERS FERRY (PREV @CTE)</t>
  </si>
  <si>
    <t>XVZ03444</t>
  </si>
  <si>
    <t>FORT SHERMAN OFFICER QTR</t>
  </si>
  <si>
    <t>XVZ03445</t>
  </si>
  <si>
    <t>HEADSTART SANDPOINT</t>
  </si>
  <si>
    <t>XVZ03446</t>
  </si>
  <si>
    <t>HEADSTART POST FALLS</t>
  </si>
  <si>
    <t>XVZ03448</t>
  </si>
  <si>
    <t>LIBRARY - VPI - MOL 252</t>
  </si>
  <si>
    <t>XVZ03450</t>
  </si>
  <si>
    <t>GYM ATHLETICS RM 135</t>
  </si>
  <si>
    <t>XVZ03452</t>
  </si>
  <si>
    <t>SUB - AUX SERV - BLDG #4 (GINGER)</t>
  </si>
  <si>
    <t>XVZ03453</t>
  </si>
  <si>
    <t>SUB - ADVISING SERVICES - 2ND FLOOR #210</t>
  </si>
  <si>
    <t>XVZ03454</t>
  </si>
  <si>
    <t>BOSWELL HALL RM 144</t>
  </si>
  <si>
    <t>XVZ03455</t>
  </si>
  <si>
    <t>LEE KILDOW HALL RM 240</t>
  </si>
  <si>
    <t>XVZ03457</t>
  </si>
  <si>
    <t>POST WINTON HALL RM 117</t>
  </si>
  <si>
    <t>XVZ03459</t>
  </si>
  <si>
    <t>HEADSTART RATHDRUM</t>
  </si>
  <si>
    <t>XVZ03460</t>
  </si>
  <si>
    <t>MHS 169 COMF RM</t>
  </si>
  <si>
    <t>XVZ03461</t>
  </si>
  <si>
    <t>HEADSTART ST MARIES (PREV @SHERMAN)</t>
  </si>
  <si>
    <t>XVZ03464</t>
  </si>
  <si>
    <t>MAINTENANCE 724 MILITARY</t>
  </si>
  <si>
    <t>XVZ03466</t>
  </si>
  <si>
    <t>LKH - DUAL CREDIT RM 101 - BLDG #2</t>
  </si>
  <si>
    <t>XVZ03467</t>
  </si>
  <si>
    <t xml:space="preserve">SUB - 2ND FLOOR VPSS </t>
  </si>
  <si>
    <t>XVZ03469</t>
  </si>
  <si>
    <t>MEYER HEALTH SCIENCE ROOM #212</t>
  </si>
  <si>
    <t>XVZ03470</t>
  </si>
  <si>
    <t>Seiter Hall  214</t>
  </si>
  <si>
    <t>XVZ03471</t>
  </si>
  <si>
    <t>WORK FORCE TRAINING 109</t>
  </si>
  <si>
    <t>XVZ03472</t>
  </si>
  <si>
    <t>Testing center</t>
  </si>
  <si>
    <t>XVZ03473</t>
  </si>
  <si>
    <t>SUB - ASNIC 2ND FLOOR ROOM #230</t>
  </si>
  <si>
    <t>XVZ03474</t>
  </si>
  <si>
    <t>HEADSTART MAIN OFFICE CDA</t>
  </si>
  <si>
    <t>XVZ03475</t>
  </si>
  <si>
    <t>HEDLUND CENTER - ABE RM #204</t>
  </si>
  <si>
    <t>XVZ03476</t>
  </si>
  <si>
    <t>XVZ03477</t>
  </si>
  <si>
    <t>CHILDREN CENTER</t>
  </si>
  <si>
    <t>XVZ03478</t>
  </si>
  <si>
    <t>HEAD START: HARDING CENTER</t>
  </si>
  <si>
    <t>XVZ03479</t>
  </si>
  <si>
    <t>HEADSTART SHOSHONE (PREV MHS)</t>
  </si>
  <si>
    <t>XVZ06230</t>
  </si>
  <si>
    <t>RECRUITMENT ?</t>
  </si>
  <si>
    <t>XVZ06235</t>
  </si>
  <si>
    <t>CARDINAL CENTRAL LKH 116</t>
  </si>
  <si>
    <t>XWH01820</t>
  </si>
  <si>
    <t>imageRUNNER ADVANCE 4525I II</t>
  </si>
  <si>
    <t>IT SBT 150</t>
  </si>
  <si>
    <t>XWH01828</t>
  </si>
  <si>
    <t>SANDPOINT</t>
  </si>
  <si>
    <t>XWH01829</t>
  </si>
  <si>
    <t>FINANCIAL AID</t>
  </si>
  <si>
    <t>XWH01838</t>
  </si>
  <si>
    <t>HEAD START CELC</t>
  </si>
  <si>
    <t>TOTAL BLACK CLICKS - 2024</t>
  </si>
  <si>
    <t>TOTAL COLOR CLICKS - 2024</t>
  </si>
  <si>
    <t xml:space="preserve">    Subtotal</t>
  </si>
  <si>
    <t>PRINT SHOP</t>
  </si>
  <si>
    <t>UME01424</t>
  </si>
  <si>
    <t>imagePRESSC700</t>
  </si>
  <si>
    <t>PRINT SHOP (OCT23-SEP24)</t>
  </si>
  <si>
    <t>XWV01139</t>
  </si>
  <si>
    <t>imageRUNNER ADVANCE 8595I II</t>
  </si>
  <si>
    <t xml:space="preserve">PRINT SHOP </t>
  </si>
  <si>
    <t>XWV01146</t>
  </si>
  <si>
    <t>PRINT SHOP (JUN23-MAY24)</t>
  </si>
  <si>
    <r>
      <t>North Idaho College</t>
    </r>
    <r>
      <rPr>
        <u/>
        <sz val="26"/>
        <color theme="0"/>
        <rFont val="Aharoni"/>
      </rPr>
      <t xml:space="preserve"> &amp; NIC HEAD START</t>
    </r>
  </si>
  <si>
    <t>All Equipment by Model/Location</t>
  </si>
  <si>
    <t>Total Black Clicks</t>
  </si>
  <si>
    <t>Facilities</t>
  </si>
  <si>
    <t>Human Resources</t>
  </si>
  <si>
    <t>Additional MFP needed - color &amp; bw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</si>
</sst>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theme="1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sz val="11"/>
      <name val="Arial"/>
      <family val="2"/>
    </font>
    <font>
      <b/>
      <sz val="12"/>
      <color theme="1"/>
      <name val="Arial"/>
      <family val="2"/>
    </font>
    <font>
      <u/>
      <sz val="26"/>
      <color theme="0"/>
      <name val="Aharoni"/>
    </font>
  </fonts>
  <fills count="5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FF00"/>
        <bgColor indexed="64"/>
      </patternFill>
    </fill>
    <fill>
      <patternFill patternType="solid">
        <fgColor theme="3" tint="-0.49998474074526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1" fillId="0" borderId="0"/>
  </cellStyleXfs>
  <cellXfs count="28">
    <xf numFmtId="0" fontId="0" fillId="0" borderId="0" xfId="0"/>
    <xf numFmtId="0" fontId="3" fillId="0" borderId="0" xfId="0" applyFont="1" applyAlignment="1">
      <alignment wrapText="1"/>
    </xf>
    <xf numFmtId="0" fontId="4" fillId="0" borderId="0" xfId="0" applyNumberFormat="1" applyFont="1" applyAlignment="1" applyProtection="1">
      <alignment wrapText="1"/>
    </xf>
    <xf numFmtId="0" fontId="5" fillId="0" borderId="0" xfId="0" applyFont="1"/>
    <xf numFmtId="0" fontId="6" fillId="0" borderId="0" xfId="0" applyNumberFormat="1" applyFont="1" applyProtection="1"/>
    <xf numFmtId="0" fontId="7" fillId="0" borderId="0" xfId="2" applyFont="1" applyFill="1" applyBorder="1"/>
    <xf numFmtId="164" fontId="5" fillId="0" borderId="0" xfId="1" applyNumberFormat="1" applyFont="1" applyFill="1"/>
    <xf numFmtId="164" fontId="5" fillId="0" borderId="0" xfId="0" applyNumberFormat="1" applyFont="1"/>
    <xf numFmtId="0" fontId="0" fillId="0" borderId="0" xfId="0" applyFill="1" applyBorder="1"/>
    <xf numFmtId="0" fontId="7" fillId="0" borderId="0" xfId="0" applyFont="1" applyFill="1" applyBorder="1"/>
    <xf numFmtId="0" fontId="5" fillId="0" borderId="0" xfId="0" applyNumberFormat="1" applyFont="1" applyProtection="1"/>
    <xf numFmtId="0" fontId="9" fillId="3" borderId="0" xfId="3" applyFont="1" applyFill="1" applyAlignment="1">
      <alignment horizontal="left"/>
    </xf>
    <xf numFmtId="164" fontId="9" fillId="3" borderId="0" xfId="0" applyNumberFormat="1" applyFont="1" applyFill="1" applyProtection="1"/>
    <xf numFmtId="0" fontId="3" fillId="0" borderId="0" xfId="0" applyNumberFormat="1" applyFont="1" applyProtection="1"/>
    <xf numFmtId="0" fontId="5" fillId="0" borderId="0" xfId="0" applyFont="1" applyFill="1"/>
    <xf numFmtId="0" fontId="5" fillId="0" borderId="0" xfId="0" applyNumberFormat="1" applyFont="1" applyFill="1" applyProtection="1"/>
    <xf numFmtId="0" fontId="0" fillId="0" borderId="0" xfId="0" applyBorder="1"/>
    <xf numFmtId="0" fontId="1" fillId="0" borderId="0" xfId="3"/>
    <xf numFmtId="164" fontId="5" fillId="0" borderId="0" xfId="1" applyNumberFormat="1" applyFont="1"/>
    <xf numFmtId="164" fontId="8" fillId="0" borderId="0" xfId="1" applyNumberFormat="1" applyFont="1" applyProtection="1"/>
    <xf numFmtId="0" fontId="5" fillId="0" borderId="0" xfId="0" applyFont="1" applyFill="1" applyBorder="1"/>
    <xf numFmtId="164" fontId="5" fillId="0" borderId="1" xfId="1" applyNumberFormat="1" applyFont="1" applyFill="1" applyBorder="1"/>
    <xf numFmtId="164" fontId="5" fillId="0" borderId="1" xfId="1" applyNumberFormat="1" applyFont="1" applyBorder="1"/>
    <xf numFmtId="164" fontId="8" fillId="0" borderId="1" xfId="1" applyNumberFormat="1" applyFont="1" applyBorder="1" applyProtection="1"/>
    <xf numFmtId="0" fontId="3" fillId="3" borderId="0" xfId="0" applyFont="1" applyFill="1" applyAlignment="1">
      <alignment horizontal="center" wrapText="1"/>
    </xf>
    <xf numFmtId="164" fontId="3" fillId="0" borderId="0" xfId="1" applyNumberFormat="1" applyFont="1" applyFill="1" applyAlignment="1">
      <alignment horizontal="center" wrapText="1"/>
    </xf>
    <xf numFmtId="0" fontId="6" fillId="0" borderId="0" xfId="0" applyNumberFormat="1" applyFont="1" applyFill="1" applyProtection="1"/>
    <xf numFmtId="0" fontId="10" fillId="4" borderId="0" xfId="3" applyFont="1" applyFill="1" applyAlignment="1">
      <alignment horizontal="center" wrapText="1"/>
    </xf>
  </cellXfs>
  <cellStyles count="4">
    <cellStyle name="Bad" xfId="2" builtinId="27"/>
    <cellStyle name="Comma" xfId="1" builtinId="3"/>
    <cellStyle name="Normal" xfId="0" builtinId="0"/>
    <cellStyle name="Normal 2" xfId="3" xr:uid="{4B827B59-F251-4E20-B511-5AA1E379CFA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68ECDE-1C2D-4042-9704-946B855CDF4F}">
  <sheetPr>
    <pageSetUpPr fitToPage="1"/>
  </sheetPr>
  <dimension ref="A1:F80"/>
  <sheetViews>
    <sheetView tabSelected="1" view="pageLayout" zoomScaleNormal="100" workbookViewId="0">
      <selection activeCell="I5" sqref="I5"/>
    </sheetView>
  </sheetViews>
  <sheetFormatPr defaultRowHeight="14.25" x14ac:dyDescent="0.2"/>
  <cols>
    <col min="1" max="1" width="15" style="3" customWidth="1"/>
    <col min="2" max="2" width="35.140625" style="10" customWidth="1"/>
    <col min="3" max="3" width="44.85546875" style="3" customWidth="1"/>
    <col min="4" max="4" width="17" style="6" customWidth="1"/>
    <col min="5" max="6" width="16.7109375" style="3" customWidth="1"/>
    <col min="7" max="16384" width="9.140625" style="3"/>
  </cols>
  <sheetData>
    <row r="1" spans="1:6" s="17" customFormat="1" ht="33.75" customHeight="1" x14ac:dyDescent="0.5">
      <c r="A1" s="27" t="s">
        <v>130</v>
      </c>
      <c r="B1" s="27"/>
      <c r="C1" s="27"/>
      <c r="D1" s="27"/>
      <c r="E1" s="27"/>
      <c r="F1" s="27"/>
    </row>
    <row r="2" spans="1:6" s="17" customFormat="1" ht="33.75" customHeight="1" x14ac:dyDescent="0.5">
      <c r="A2" s="27" t="s">
        <v>131</v>
      </c>
      <c r="B2" s="27"/>
      <c r="C2" s="27"/>
      <c r="D2" s="27"/>
      <c r="E2" s="27"/>
      <c r="F2" s="27"/>
    </row>
    <row r="3" spans="1:6" ht="24.75" customHeight="1" x14ac:dyDescent="0.2"/>
    <row r="4" spans="1:6" s="1" customFormat="1" ht="30" customHeight="1" x14ac:dyDescent="0.25">
      <c r="A4" s="1" t="s">
        <v>0</v>
      </c>
      <c r="B4" s="2" t="s">
        <v>1</v>
      </c>
      <c r="C4" s="1" t="s">
        <v>2</v>
      </c>
      <c r="D4" s="25" t="s">
        <v>3</v>
      </c>
      <c r="E4" s="24" t="s">
        <v>132</v>
      </c>
      <c r="F4" s="24" t="s">
        <v>4</v>
      </c>
    </row>
    <row r="5" spans="1:6" ht="15" x14ac:dyDescent="0.25">
      <c r="A5" s="3" t="s">
        <v>5</v>
      </c>
      <c r="B5" s="26" t="s">
        <v>6</v>
      </c>
      <c r="C5" s="5" t="s">
        <v>7</v>
      </c>
      <c r="D5" s="6">
        <f>19900+22029</f>
        <v>41929</v>
      </c>
      <c r="E5" s="18">
        <v>32672</v>
      </c>
      <c r="F5" s="18">
        <v>9257</v>
      </c>
    </row>
    <row r="6" spans="1:6" ht="15" x14ac:dyDescent="0.25">
      <c r="A6" s="3" t="s">
        <v>8</v>
      </c>
      <c r="B6" s="26" t="s">
        <v>6</v>
      </c>
      <c r="C6" s="5" t="s">
        <v>9</v>
      </c>
      <c r="D6" s="6">
        <f>53320+49971</f>
        <v>103291</v>
      </c>
      <c r="E6" s="18">
        <v>75575</v>
      </c>
      <c r="F6" s="18">
        <v>27716</v>
      </c>
    </row>
    <row r="7" spans="1:6" ht="15" x14ac:dyDescent="0.25">
      <c r="A7" s="3" t="s">
        <v>10</v>
      </c>
      <c r="B7" s="26" t="s">
        <v>6</v>
      </c>
      <c r="C7" s="8" t="s">
        <v>11</v>
      </c>
      <c r="D7" s="6">
        <f>58037+63474</f>
        <v>121511</v>
      </c>
      <c r="E7" s="18">
        <v>77740</v>
      </c>
      <c r="F7" s="18">
        <v>43771</v>
      </c>
    </row>
    <row r="8" spans="1:6" ht="15" x14ac:dyDescent="0.25">
      <c r="A8" s="3" t="s">
        <v>12</v>
      </c>
      <c r="B8" s="26" t="s">
        <v>13</v>
      </c>
      <c r="C8" s="8" t="s">
        <v>14</v>
      </c>
      <c r="D8" s="6">
        <f>25355+30729</f>
        <v>56084</v>
      </c>
      <c r="E8" s="18">
        <v>24387</v>
      </c>
      <c r="F8" s="18">
        <v>31697</v>
      </c>
    </row>
    <row r="9" spans="1:6" ht="15" x14ac:dyDescent="0.25">
      <c r="A9" s="3" t="s">
        <v>15</v>
      </c>
      <c r="B9" s="26" t="s">
        <v>16</v>
      </c>
      <c r="C9" s="8" t="s">
        <v>17</v>
      </c>
      <c r="D9" s="6">
        <f>54250+49725</f>
        <v>103975</v>
      </c>
      <c r="E9" s="18">
        <v>49137</v>
      </c>
      <c r="F9" s="18">
        <v>54838</v>
      </c>
    </row>
    <row r="10" spans="1:6" ht="15" x14ac:dyDescent="0.25">
      <c r="A10" s="3" t="s">
        <v>18</v>
      </c>
      <c r="B10" s="26" t="s">
        <v>19</v>
      </c>
      <c r="C10" s="8" t="s">
        <v>20</v>
      </c>
      <c r="D10" s="6">
        <f>32546+40675</f>
        <v>73221</v>
      </c>
      <c r="E10" s="18">
        <v>63350</v>
      </c>
      <c r="F10" s="18">
        <v>9871</v>
      </c>
    </row>
    <row r="11" spans="1:6" ht="15" x14ac:dyDescent="0.25">
      <c r="A11" s="3" t="s">
        <v>21</v>
      </c>
      <c r="B11" s="26" t="s">
        <v>19</v>
      </c>
      <c r="C11" s="5" t="s">
        <v>22</v>
      </c>
      <c r="D11" s="6">
        <f>21798+21790</f>
        <v>43588</v>
      </c>
      <c r="E11" s="18">
        <v>24906</v>
      </c>
      <c r="F11" s="18">
        <v>18682</v>
      </c>
    </row>
    <row r="12" spans="1:6" ht="15" x14ac:dyDescent="0.25">
      <c r="A12" s="3" t="s">
        <v>23</v>
      </c>
      <c r="B12" s="26" t="s">
        <v>24</v>
      </c>
      <c r="C12" s="8" t="s">
        <v>25</v>
      </c>
      <c r="D12" s="6">
        <v>23317</v>
      </c>
      <c r="E12" s="18">
        <v>23317</v>
      </c>
      <c r="F12" s="18"/>
    </row>
    <row r="13" spans="1:6" ht="15" x14ac:dyDescent="0.25">
      <c r="A13" s="3" t="s">
        <v>26</v>
      </c>
      <c r="B13" s="26" t="s">
        <v>24</v>
      </c>
      <c r="C13" s="8" t="s">
        <v>27</v>
      </c>
      <c r="D13" s="6">
        <v>15813</v>
      </c>
      <c r="E13" s="18">
        <v>15813</v>
      </c>
      <c r="F13" s="18"/>
    </row>
    <row r="14" spans="1:6" ht="15" x14ac:dyDescent="0.25">
      <c r="A14" s="3" t="s">
        <v>28</v>
      </c>
      <c r="B14" s="26" t="s">
        <v>24</v>
      </c>
      <c r="C14" s="8" t="s">
        <v>29</v>
      </c>
      <c r="D14" s="6">
        <v>8755</v>
      </c>
      <c r="E14" s="18">
        <v>8755</v>
      </c>
      <c r="F14" s="18"/>
    </row>
    <row r="15" spans="1:6" ht="15" x14ac:dyDescent="0.25">
      <c r="A15" s="3" t="s">
        <v>30</v>
      </c>
      <c r="B15" s="26" t="s">
        <v>24</v>
      </c>
      <c r="C15" s="8" t="s">
        <v>31</v>
      </c>
      <c r="D15" s="6">
        <v>7518</v>
      </c>
      <c r="E15" s="18">
        <v>7518</v>
      </c>
      <c r="F15" s="18"/>
    </row>
    <row r="16" spans="1:6" ht="15" x14ac:dyDescent="0.25">
      <c r="A16" s="3" t="s">
        <v>32</v>
      </c>
      <c r="B16" s="26" t="s">
        <v>24</v>
      </c>
      <c r="C16" s="8" t="s">
        <v>33</v>
      </c>
      <c r="D16" s="6">
        <v>32931</v>
      </c>
      <c r="E16" s="18">
        <v>32931</v>
      </c>
      <c r="F16" s="18"/>
    </row>
    <row r="17" spans="1:6" ht="15" x14ac:dyDescent="0.25">
      <c r="A17" s="3" t="s">
        <v>34</v>
      </c>
      <c r="B17" s="26" t="s">
        <v>24</v>
      </c>
      <c r="C17" s="8" t="s">
        <v>35</v>
      </c>
      <c r="D17" s="6">
        <v>8576</v>
      </c>
      <c r="E17" s="18">
        <v>8576</v>
      </c>
      <c r="F17" s="18"/>
    </row>
    <row r="18" spans="1:6" ht="15" x14ac:dyDescent="0.25">
      <c r="A18" s="3" t="s">
        <v>36</v>
      </c>
      <c r="B18" s="26" t="s">
        <v>24</v>
      </c>
      <c r="C18" s="8" t="s">
        <v>37</v>
      </c>
      <c r="D18" s="6">
        <v>38180</v>
      </c>
      <c r="E18" s="18">
        <v>38180</v>
      </c>
      <c r="F18" s="18"/>
    </row>
    <row r="19" spans="1:6" ht="15" x14ac:dyDescent="0.25">
      <c r="A19" s="3" t="s">
        <v>38</v>
      </c>
      <c r="B19" s="26" t="s">
        <v>24</v>
      </c>
      <c r="C19" s="8" t="s">
        <v>39</v>
      </c>
      <c r="D19" s="6">
        <v>7801</v>
      </c>
      <c r="E19" s="18">
        <v>7801</v>
      </c>
      <c r="F19" s="18"/>
    </row>
    <row r="20" spans="1:6" ht="15" x14ac:dyDescent="0.25">
      <c r="A20" s="3" t="s">
        <v>40</v>
      </c>
      <c r="B20" s="26" t="s">
        <v>24</v>
      </c>
      <c r="C20" s="8" t="s">
        <v>41</v>
      </c>
      <c r="D20" s="6">
        <v>16645</v>
      </c>
      <c r="E20" s="18">
        <v>16645</v>
      </c>
      <c r="F20" s="18"/>
    </row>
    <row r="21" spans="1:6" ht="15" x14ac:dyDescent="0.25">
      <c r="A21" s="3" t="s">
        <v>42</v>
      </c>
      <c r="B21" s="26" t="s">
        <v>24</v>
      </c>
      <c r="C21" s="8" t="s">
        <v>43</v>
      </c>
      <c r="D21" s="6">
        <v>34793</v>
      </c>
      <c r="E21" s="18">
        <v>34793</v>
      </c>
      <c r="F21" s="18"/>
    </row>
    <row r="22" spans="1:6" ht="15" x14ac:dyDescent="0.25">
      <c r="A22" s="3" t="s">
        <v>44</v>
      </c>
      <c r="B22" s="26" t="s">
        <v>24</v>
      </c>
      <c r="C22" s="8" t="s">
        <v>45</v>
      </c>
      <c r="D22" s="6">
        <v>1763</v>
      </c>
      <c r="E22" s="18">
        <v>1763</v>
      </c>
      <c r="F22" s="18"/>
    </row>
    <row r="23" spans="1:6" ht="15" x14ac:dyDescent="0.25">
      <c r="A23" s="3" t="s">
        <v>46</v>
      </c>
      <c r="B23" s="26" t="s">
        <v>24</v>
      </c>
      <c r="C23" s="8" t="s">
        <v>47</v>
      </c>
      <c r="D23" s="6">
        <v>31904</v>
      </c>
      <c r="E23" s="18">
        <v>31904</v>
      </c>
      <c r="F23" s="18"/>
    </row>
    <row r="24" spans="1:6" ht="15" x14ac:dyDescent="0.25">
      <c r="A24" s="3" t="s">
        <v>48</v>
      </c>
      <c r="B24" s="26" t="s">
        <v>24</v>
      </c>
      <c r="C24" s="8" t="s">
        <v>49</v>
      </c>
      <c r="D24" s="6">
        <v>11809</v>
      </c>
      <c r="E24" s="18">
        <v>11809</v>
      </c>
      <c r="F24" s="18"/>
    </row>
    <row r="25" spans="1:6" ht="15" x14ac:dyDescent="0.25">
      <c r="A25" s="3" t="s">
        <v>50</v>
      </c>
      <c r="B25" s="26" t="s">
        <v>24</v>
      </c>
      <c r="C25" s="8" t="s">
        <v>51</v>
      </c>
      <c r="D25" s="6">
        <v>24911</v>
      </c>
      <c r="E25" s="18">
        <v>24911</v>
      </c>
      <c r="F25" s="18"/>
    </row>
    <row r="26" spans="1:6" ht="15" x14ac:dyDescent="0.25">
      <c r="A26" s="3" t="s">
        <v>52</v>
      </c>
      <c r="B26" s="26" t="s">
        <v>24</v>
      </c>
      <c r="C26" s="8" t="s">
        <v>53</v>
      </c>
      <c r="D26" s="6">
        <v>38998</v>
      </c>
      <c r="E26" s="18">
        <v>38998</v>
      </c>
      <c r="F26" s="18"/>
    </row>
    <row r="27" spans="1:6" ht="15" x14ac:dyDescent="0.25">
      <c r="A27" s="3" t="s">
        <v>54</v>
      </c>
      <c r="B27" s="26" t="s">
        <v>24</v>
      </c>
      <c r="C27" s="8" t="s">
        <v>55</v>
      </c>
      <c r="D27" s="6">
        <v>55774</v>
      </c>
      <c r="E27" s="18">
        <v>55774</v>
      </c>
      <c r="F27" s="18"/>
    </row>
    <row r="28" spans="1:6" ht="15" x14ac:dyDescent="0.25">
      <c r="A28" s="3" t="s">
        <v>56</v>
      </c>
      <c r="B28" s="26" t="s">
        <v>24</v>
      </c>
      <c r="C28" s="8" t="s">
        <v>57</v>
      </c>
      <c r="D28" s="6">
        <v>22777</v>
      </c>
      <c r="E28" s="18">
        <v>22777</v>
      </c>
      <c r="F28" s="18"/>
    </row>
    <row r="29" spans="1:6" ht="15" x14ac:dyDescent="0.25">
      <c r="A29" s="3" t="s">
        <v>58</v>
      </c>
      <c r="B29" s="26" t="s">
        <v>24</v>
      </c>
      <c r="C29" s="8" t="s">
        <v>59</v>
      </c>
      <c r="D29" s="6">
        <v>7256</v>
      </c>
      <c r="E29" s="18">
        <v>7256</v>
      </c>
      <c r="F29" s="18"/>
    </row>
    <row r="30" spans="1:6" ht="15" x14ac:dyDescent="0.25">
      <c r="A30" s="3" t="s">
        <v>60</v>
      </c>
      <c r="B30" s="26" t="s">
        <v>24</v>
      </c>
      <c r="C30" s="8" t="s">
        <v>61</v>
      </c>
      <c r="D30" s="6">
        <v>17608</v>
      </c>
      <c r="E30" s="18">
        <v>17608</v>
      </c>
      <c r="F30" s="18"/>
    </row>
    <row r="31" spans="1:6" ht="15" x14ac:dyDescent="0.25">
      <c r="A31" s="3" t="s">
        <v>62</v>
      </c>
      <c r="B31" s="26" t="s">
        <v>24</v>
      </c>
      <c r="C31" s="8" t="s">
        <v>63</v>
      </c>
      <c r="D31" s="6">
        <v>20895</v>
      </c>
      <c r="E31" s="18">
        <v>20895</v>
      </c>
      <c r="F31" s="18"/>
    </row>
    <row r="32" spans="1:6" ht="15" x14ac:dyDescent="0.25">
      <c r="A32" s="3" t="s">
        <v>64</v>
      </c>
      <c r="B32" s="26" t="s">
        <v>24</v>
      </c>
      <c r="C32" s="8" t="s">
        <v>65</v>
      </c>
      <c r="D32" s="6">
        <v>11055</v>
      </c>
      <c r="E32" s="18">
        <v>11055</v>
      </c>
      <c r="F32" s="18"/>
    </row>
    <row r="33" spans="1:6" ht="15" x14ac:dyDescent="0.25">
      <c r="A33" s="3" t="s">
        <v>66</v>
      </c>
      <c r="B33" s="26" t="s">
        <v>24</v>
      </c>
      <c r="C33" s="8" t="s">
        <v>67</v>
      </c>
      <c r="D33" s="6">
        <v>33748</v>
      </c>
      <c r="E33" s="18">
        <v>33748</v>
      </c>
      <c r="F33" s="18"/>
    </row>
    <row r="34" spans="1:6" ht="15" x14ac:dyDescent="0.25">
      <c r="A34" s="3" t="s">
        <v>68</v>
      </c>
      <c r="B34" s="26" t="s">
        <v>24</v>
      </c>
      <c r="C34" s="8" t="s">
        <v>69</v>
      </c>
      <c r="D34" s="6">
        <v>20186</v>
      </c>
      <c r="E34" s="18">
        <v>20186</v>
      </c>
      <c r="F34" s="18"/>
    </row>
    <row r="35" spans="1:6" ht="15" x14ac:dyDescent="0.25">
      <c r="A35" s="3" t="s">
        <v>70</v>
      </c>
      <c r="B35" s="26" t="s">
        <v>24</v>
      </c>
      <c r="C35" s="8" t="s">
        <v>71</v>
      </c>
      <c r="D35" s="6">
        <v>13972</v>
      </c>
      <c r="E35" s="18">
        <v>13972</v>
      </c>
      <c r="F35" s="18"/>
    </row>
    <row r="36" spans="1:6" ht="15" x14ac:dyDescent="0.25">
      <c r="A36" s="3" t="s">
        <v>72</v>
      </c>
      <c r="B36" s="26" t="s">
        <v>24</v>
      </c>
      <c r="C36" s="8" t="s">
        <v>73</v>
      </c>
      <c r="D36" s="6">
        <v>19700</v>
      </c>
      <c r="E36" s="18">
        <v>19700</v>
      </c>
      <c r="F36" s="18"/>
    </row>
    <row r="37" spans="1:6" ht="15" x14ac:dyDescent="0.25">
      <c r="A37" s="3" t="s">
        <v>74</v>
      </c>
      <c r="B37" s="26" t="s">
        <v>24</v>
      </c>
      <c r="C37" s="8" t="s">
        <v>75</v>
      </c>
      <c r="D37" s="6">
        <v>1068</v>
      </c>
      <c r="E37" s="18">
        <v>1068</v>
      </c>
      <c r="F37" s="18"/>
    </row>
    <row r="38" spans="1:6" ht="15" x14ac:dyDescent="0.25">
      <c r="A38" s="3" t="s">
        <v>76</v>
      </c>
      <c r="B38" s="26" t="s">
        <v>24</v>
      </c>
      <c r="C38" s="8" t="s">
        <v>77</v>
      </c>
      <c r="D38" s="6">
        <v>83471</v>
      </c>
      <c r="E38" s="18">
        <v>83471</v>
      </c>
      <c r="F38" s="18"/>
    </row>
    <row r="39" spans="1:6" ht="15" x14ac:dyDescent="0.25">
      <c r="A39" s="3" t="s">
        <v>78</v>
      </c>
      <c r="B39" s="26" t="s">
        <v>24</v>
      </c>
      <c r="C39" s="8" t="s">
        <v>79</v>
      </c>
      <c r="D39" s="6">
        <v>5140</v>
      </c>
      <c r="E39" s="18">
        <v>5140</v>
      </c>
      <c r="F39" s="18"/>
    </row>
    <row r="40" spans="1:6" ht="15" x14ac:dyDescent="0.25">
      <c r="A40" s="3" t="s">
        <v>80</v>
      </c>
      <c r="B40" s="26" t="s">
        <v>24</v>
      </c>
      <c r="C40" s="8" t="s">
        <v>81</v>
      </c>
      <c r="D40" s="6">
        <v>10539</v>
      </c>
      <c r="E40" s="18">
        <v>10539</v>
      </c>
      <c r="F40" s="18"/>
    </row>
    <row r="41" spans="1:6" ht="15" x14ac:dyDescent="0.25">
      <c r="A41" s="3" t="s">
        <v>82</v>
      </c>
      <c r="B41" s="26" t="s">
        <v>24</v>
      </c>
      <c r="C41" s="8" t="s">
        <v>83</v>
      </c>
      <c r="D41" s="6">
        <v>15721</v>
      </c>
      <c r="E41" s="18">
        <v>15721</v>
      </c>
      <c r="F41" s="18"/>
    </row>
    <row r="42" spans="1:6" ht="15" x14ac:dyDescent="0.25">
      <c r="A42" s="3" t="s">
        <v>84</v>
      </c>
      <c r="B42" s="26" t="s">
        <v>24</v>
      </c>
      <c r="C42" s="8" t="s">
        <v>85</v>
      </c>
      <c r="D42" s="6">
        <v>43962</v>
      </c>
      <c r="E42" s="18">
        <v>43962</v>
      </c>
      <c r="F42" s="18"/>
    </row>
    <row r="43" spans="1:6" ht="15" x14ac:dyDescent="0.25">
      <c r="A43" s="3" t="s">
        <v>86</v>
      </c>
      <c r="B43" s="26" t="s">
        <v>24</v>
      </c>
      <c r="C43" s="8" t="s">
        <v>87</v>
      </c>
      <c r="D43" s="6">
        <v>72760</v>
      </c>
      <c r="E43" s="18">
        <v>72760</v>
      </c>
      <c r="F43" s="18"/>
    </row>
    <row r="44" spans="1:6" ht="15" x14ac:dyDescent="0.25">
      <c r="A44" s="3" t="s">
        <v>88</v>
      </c>
      <c r="B44" s="26" t="s">
        <v>24</v>
      </c>
      <c r="C44" s="8" t="s">
        <v>89</v>
      </c>
      <c r="D44" s="6">
        <v>88603</v>
      </c>
      <c r="E44" s="18">
        <v>88603</v>
      </c>
      <c r="F44" s="18"/>
    </row>
    <row r="45" spans="1:6" ht="15" x14ac:dyDescent="0.25">
      <c r="A45" s="3" t="s">
        <v>90</v>
      </c>
      <c r="B45" s="4" t="s">
        <v>24</v>
      </c>
      <c r="C45" s="8" t="s">
        <v>91</v>
      </c>
      <c r="D45" s="6">
        <v>5379</v>
      </c>
      <c r="E45" s="18">
        <v>5379</v>
      </c>
      <c r="F45" s="18"/>
    </row>
    <row r="46" spans="1:6" ht="15" x14ac:dyDescent="0.25">
      <c r="A46" s="3" t="s">
        <v>92</v>
      </c>
      <c r="B46" s="4" t="s">
        <v>24</v>
      </c>
      <c r="C46" s="8" t="s">
        <v>93</v>
      </c>
      <c r="D46" s="6">
        <v>7681</v>
      </c>
      <c r="E46" s="18">
        <v>7681</v>
      </c>
      <c r="F46" s="18"/>
    </row>
    <row r="47" spans="1:6" ht="15" x14ac:dyDescent="0.25">
      <c r="A47" s="3" t="s">
        <v>94</v>
      </c>
      <c r="B47" s="4" t="s">
        <v>24</v>
      </c>
      <c r="C47" s="8" t="s">
        <v>95</v>
      </c>
      <c r="D47" s="6">
        <v>27544</v>
      </c>
      <c r="E47" s="18">
        <v>27544</v>
      </c>
      <c r="F47" s="18"/>
    </row>
    <row r="48" spans="1:6" ht="15" x14ac:dyDescent="0.25">
      <c r="A48" s="3" t="s">
        <v>96</v>
      </c>
      <c r="B48" s="4" t="s">
        <v>24</v>
      </c>
      <c r="C48" s="8" t="s">
        <v>97</v>
      </c>
      <c r="D48" s="6">
        <v>21575</v>
      </c>
      <c r="E48" s="18">
        <v>21575</v>
      </c>
      <c r="F48" s="18"/>
    </row>
    <row r="49" spans="1:6" ht="15" x14ac:dyDescent="0.25">
      <c r="A49" s="3" t="s">
        <v>98</v>
      </c>
      <c r="B49" s="4" t="s">
        <v>24</v>
      </c>
      <c r="C49" s="8" t="s">
        <v>45</v>
      </c>
      <c r="D49" s="6">
        <v>7983</v>
      </c>
      <c r="E49" s="18">
        <v>7983</v>
      </c>
      <c r="F49" s="18"/>
    </row>
    <row r="50" spans="1:6" ht="15" x14ac:dyDescent="0.25">
      <c r="A50" s="3" t="s">
        <v>99</v>
      </c>
      <c r="B50" s="4" t="s">
        <v>24</v>
      </c>
      <c r="C50" s="8" t="s">
        <v>100</v>
      </c>
      <c r="D50" s="6">
        <v>18132</v>
      </c>
      <c r="E50" s="18">
        <v>18132</v>
      </c>
      <c r="F50" s="18"/>
    </row>
    <row r="51" spans="1:6" ht="15" x14ac:dyDescent="0.25">
      <c r="A51" s="3" t="s">
        <v>101</v>
      </c>
      <c r="B51" s="4" t="s">
        <v>24</v>
      </c>
      <c r="C51" s="9" t="s">
        <v>102</v>
      </c>
      <c r="D51" s="6">
        <v>35983</v>
      </c>
      <c r="E51" s="18">
        <v>35983</v>
      </c>
      <c r="F51" s="18"/>
    </row>
    <row r="52" spans="1:6" ht="15" x14ac:dyDescent="0.25">
      <c r="A52" s="3" t="s">
        <v>103</v>
      </c>
      <c r="B52" s="4" t="s">
        <v>24</v>
      </c>
      <c r="C52" s="9" t="s">
        <v>104</v>
      </c>
      <c r="D52" s="6">
        <v>14992</v>
      </c>
      <c r="E52" s="18">
        <v>14992</v>
      </c>
      <c r="F52" s="18"/>
    </row>
    <row r="53" spans="1:6" ht="15" x14ac:dyDescent="0.25">
      <c r="A53" s="3" t="s">
        <v>105</v>
      </c>
      <c r="B53" s="4" t="s">
        <v>24</v>
      </c>
      <c r="C53" s="5" t="s">
        <v>106</v>
      </c>
      <c r="D53" s="6">
        <v>4421</v>
      </c>
      <c r="E53" s="18">
        <v>4421</v>
      </c>
      <c r="F53" s="18"/>
    </row>
    <row r="54" spans="1:6" ht="15" x14ac:dyDescent="0.25">
      <c r="A54" s="3" t="s">
        <v>107</v>
      </c>
      <c r="B54" s="4" t="s">
        <v>24</v>
      </c>
      <c r="C54" s="5" t="s">
        <v>108</v>
      </c>
      <c r="D54" s="6">
        <v>11247</v>
      </c>
      <c r="E54" s="18">
        <v>11247</v>
      </c>
      <c r="F54" s="18"/>
    </row>
    <row r="55" spans="1:6" ht="15" x14ac:dyDescent="0.25">
      <c r="A55" s="3" t="s">
        <v>109</v>
      </c>
      <c r="B55" s="4" t="s">
        <v>110</v>
      </c>
      <c r="C55" s="5" t="s">
        <v>111</v>
      </c>
      <c r="D55" s="6">
        <v>8692</v>
      </c>
      <c r="E55" s="18">
        <v>8692</v>
      </c>
      <c r="F55" s="18"/>
    </row>
    <row r="56" spans="1:6" ht="15" x14ac:dyDescent="0.25">
      <c r="A56" s="3" t="s">
        <v>112</v>
      </c>
      <c r="B56" s="4" t="s">
        <v>110</v>
      </c>
      <c r="C56" s="8" t="s">
        <v>113</v>
      </c>
      <c r="D56" s="6">
        <v>9837</v>
      </c>
      <c r="E56" s="18">
        <v>9837</v>
      </c>
      <c r="F56" s="18"/>
    </row>
    <row r="57" spans="1:6" ht="15" x14ac:dyDescent="0.25">
      <c r="A57" s="3" t="s">
        <v>114</v>
      </c>
      <c r="B57" s="4" t="s">
        <v>110</v>
      </c>
      <c r="C57" s="8" t="s">
        <v>115</v>
      </c>
      <c r="D57" s="6">
        <v>6264</v>
      </c>
      <c r="E57" s="18">
        <v>6264</v>
      </c>
      <c r="F57" s="18"/>
    </row>
    <row r="58" spans="1:6" ht="15" x14ac:dyDescent="0.25">
      <c r="A58" s="3" t="s">
        <v>116</v>
      </c>
      <c r="B58" s="4" t="s">
        <v>110</v>
      </c>
      <c r="C58" s="8" t="s">
        <v>117</v>
      </c>
      <c r="D58" s="6">
        <v>13464</v>
      </c>
      <c r="E58" s="18">
        <v>13464</v>
      </c>
      <c r="F58" s="18"/>
    </row>
    <row r="59" spans="1:6" ht="15" x14ac:dyDescent="0.25">
      <c r="B59" s="4" t="s">
        <v>135</v>
      </c>
      <c r="C59" s="8" t="s">
        <v>133</v>
      </c>
      <c r="E59" s="18"/>
      <c r="F59" s="18"/>
    </row>
    <row r="60" spans="1:6" ht="15" x14ac:dyDescent="0.25">
      <c r="B60" s="4" t="s">
        <v>135</v>
      </c>
      <c r="C60" s="8" t="s">
        <v>134</v>
      </c>
      <c r="D60" s="21"/>
      <c r="E60" s="22"/>
      <c r="F60" s="22"/>
    </row>
    <row r="61" spans="1:6" ht="15" x14ac:dyDescent="0.25">
      <c r="B61" s="13" t="s">
        <v>120</v>
      </c>
      <c r="D61" s="6">
        <f>SUM(D5:D60)</f>
        <v>1584742</v>
      </c>
      <c r="E61" s="6">
        <f>SUM(E5:E60)</f>
        <v>1388910</v>
      </c>
      <c r="F61" s="18">
        <f>SUM(F5:F60)</f>
        <v>195832</v>
      </c>
    </row>
    <row r="62" spans="1:6" ht="15" x14ac:dyDescent="0.25">
      <c r="B62" s="13"/>
      <c r="E62" s="6"/>
      <c r="F62" s="18"/>
    </row>
    <row r="63" spans="1:6" s="14" customFormat="1" x14ac:dyDescent="0.2">
      <c r="A63" s="20"/>
      <c r="B63" s="15" t="s">
        <v>121</v>
      </c>
      <c r="D63" s="6"/>
      <c r="E63" s="6"/>
      <c r="F63" s="6"/>
    </row>
    <row r="64" spans="1:6" s="14" customFormat="1" ht="15" x14ac:dyDescent="0.25">
      <c r="A64" s="16" t="s">
        <v>122</v>
      </c>
      <c r="B64" s="15" t="s">
        <v>123</v>
      </c>
      <c r="C64" s="14" t="s">
        <v>124</v>
      </c>
      <c r="D64" s="6">
        <f>338888+148215</f>
        <v>487103</v>
      </c>
      <c r="E64" s="19">
        <v>148215</v>
      </c>
      <c r="F64" s="6">
        <v>338888</v>
      </c>
    </row>
    <row r="65" spans="1:6" s="14" customFormat="1" ht="15" x14ac:dyDescent="0.25">
      <c r="A65" s="16" t="s">
        <v>125</v>
      </c>
      <c r="B65" s="4" t="s">
        <v>126</v>
      </c>
      <c r="C65" s="14" t="s">
        <v>127</v>
      </c>
      <c r="D65" s="6">
        <v>417229</v>
      </c>
      <c r="E65" s="19">
        <v>417229</v>
      </c>
      <c r="F65" s="6"/>
    </row>
    <row r="66" spans="1:6" ht="15" x14ac:dyDescent="0.25">
      <c r="A66" s="16" t="s">
        <v>128</v>
      </c>
      <c r="B66" s="4" t="s">
        <v>126</v>
      </c>
      <c r="C66" s="14" t="s">
        <v>129</v>
      </c>
      <c r="D66" s="6">
        <v>307044</v>
      </c>
      <c r="E66" s="19">
        <v>307044</v>
      </c>
      <c r="F66" s="18"/>
    </row>
    <row r="67" spans="1:6" ht="15" x14ac:dyDescent="0.25">
      <c r="A67" s="16"/>
      <c r="B67" s="13" t="s">
        <v>120</v>
      </c>
      <c r="C67" s="14"/>
      <c r="D67" s="21"/>
      <c r="E67" s="23"/>
      <c r="F67" s="22"/>
    </row>
    <row r="68" spans="1:6" x14ac:dyDescent="0.2">
      <c r="D68" s="6">
        <f>SUM(D64:D66)</f>
        <v>1211376</v>
      </c>
      <c r="E68" s="6">
        <f t="shared" ref="E68:F68" si="0">SUM(E64:E66)</f>
        <v>872488</v>
      </c>
      <c r="F68" s="6">
        <f t="shared" si="0"/>
        <v>338888</v>
      </c>
    </row>
    <row r="70" spans="1:6" ht="15.75" x14ac:dyDescent="0.25">
      <c r="B70" s="12">
        <f>+E61+E68</f>
        <v>2261398</v>
      </c>
      <c r="C70" s="11" t="s">
        <v>118</v>
      </c>
    </row>
    <row r="71" spans="1:6" ht="15.75" x14ac:dyDescent="0.25">
      <c r="B71" s="12">
        <f>+F61+F68</f>
        <v>534720</v>
      </c>
      <c r="C71" s="11" t="s">
        <v>119</v>
      </c>
    </row>
    <row r="80" spans="1:6" x14ac:dyDescent="0.2">
      <c r="E80" s="7"/>
    </row>
  </sheetData>
  <sortState xmlns:xlrd2="http://schemas.microsoft.com/office/spreadsheetml/2017/richdata2" ref="A5:G43">
    <sortCondition ref="A5:A43"/>
  </sortState>
  <mergeCells count="2">
    <mergeCell ref="A1:F1"/>
    <mergeCell ref="A2:F2"/>
  </mergeCells>
  <pageMargins left="0.45" right="0.45" top="0.5" bottom="0.5" header="0.3" footer="0.3"/>
  <pageSetup scale="65" orientation="portrait" r:id="rId1"/>
  <headerFooter>
    <oddHeader xml:space="preserve">&amp;R&amp;"Arial,Regular"&amp;14Exhibit A 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Daniela Roach</dc:creator>
  <cp:lastModifiedBy>April Ellin</cp:lastModifiedBy>
  <cp:lastPrinted>2025-03-05T21:25:17Z</cp:lastPrinted>
  <dcterms:created xsi:type="dcterms:W3CDTF">2025-03-04T21:31:08Z</dcterms:created>
  <dcterms:modified xsi:type="dcterms:W3CDTF">2025-03-05T21:25:22Z</dcterms:modified>
</cp:coreProperties>
</file>